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19440" windowHeight="13140" activeTab="1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" l="1"/>
  <c r="D25" i="1"/>
  <c r="D19" i="1"/>
  <c r="D11" i="1" l="1"/>
  <c r="C39" i="1"/>
  <c r="C38" i="1" s="1"/>
  <c r="D39" i="1"/>
  <c r="D38" i="1" s="1"/>
  <c r="E41" i="1"/>
  <c r="C42" i="1"/>
  <c r="D42" i="1"/>
  <c r="D50" i="1" s="1"/>
  <c r="E40" i="1"/>
  <c r="E39" i="1" l="1"/>
  <c r="E42" i="1"/>
  <c r="E49" i="1"/>
  <c r="E48" i="1"/>
  <c r="E47" i="1"/>
  <c r="E46" i="1"/>
  <c r="E44" i="1"/>
  <c r="E43" i="1"/>
  <c r="E36" i="1"/>
  <c r="E35" i="1"/>
  <c r="E34" i="1"/>
  <c r="E33" i="1"/>
  <c r="E32" i="1"/>
  <c r="E30" i="1"/>
  <c r="E28" i="1"/>
  <c r="E26" i="1"/>
  <c r="E22" i="1"/>
  <c r="E21" i="1"/>
  <c r="E20" i="1"/>
  <c r="C19" i="1"/>
  <c r="E13" i="1"/>
  <c r="D12" i="1"/>
  <c r="C12" i="1"/>
  <c r="C11" i="1" l="1"/>
  <c r="C50" i="1" s="1"/>
  <c r="E25" i="1"/>
  <c r="E19" i="1"/>
  <c r="E12" i="1"/>
  <c r="E50" i="1" l="1"/>
  <c r="E11" i="1"/>
  <c r="E38" i="1"/>
</calcChain>
</file>

<file path=xl/sharedStrings.xml><?xml version="1.0" encoding="utf-8"?>
<sst xmlns="http://schemas.openxmlformats.org/spreadsheetml/2006/main" count="85" uniqueCount="84">
  <si>
    <t>Приложение 1</t>
  </si>
  <si>
    <t>к постановлению администрации</t>
  </si>
  <si>
    <t>Кугушергского сельского поселения</t>
  </si>
  <si>
    <t xml:space="preserve">    </t>
  </si>
  <si>
    <t xml:space="preserve">         </t>
  </si>
  <si>
    <t>Код бюджетной классификации</t>
  </si>
  <si>
    <t>Наименование дохода</t>
  </si>
  <si>
    <t>Утверждено
(тыс.руб.)</t>
  </si>
  <si>
    <t>Исполнено 
(тыс.руб.)</t>
  </si>
  <si>
    <t>% исполнения</t>
  </si>
  <si>
    <t>000 100 00000 00 0000 000</t>
  </si>
  <si>
    <t>НАЛОГОВЫЕ И НЕНАЛОГОВЫЕ ДОХОДЫ</t>
  </si>
  <si>
    <t>983 101 00000 00 0000 000</t>
  </si>
  <si>
    <t>НАЛОГИ НА ПРИБЫЛЬ, ДОХОДЫ</t>
  </si>
  <si>
    <t>983 101 02000 01 0000 110</t>
  </si>
  <si>
    <t>Налог на доходы физических лиц</t>
  </si>
  <si>
    <t>983 101 02000 01 2000 110</t>
  </si>
  <si>
    <t>суммы денежных взысканий (штрафов)по налогу на доходы физических лиц</t>
  </si>
  <si>
    <t>983 101 02020 01 3000 110</t>
  </si>
  <si>
    <t>Налог на доходы физических лиц (пени)</t>
  </si>
  <si>
    <t>983 101 02030 01 1000 110</t>
  </si>
  <si>
    <t>Налог на доходы физических лиц (недоимка)</t>
  </si>
  <si>
    <t>100 103 00000 00 0000 000</t>
  </si>
  <si>
    <t>НАЛОГИ НА ТОВАРЫ (РАБОТЫ, УСЛУГИ), РЕАЛИЗУЕМЫЕ НА ТЕРРИТОРИИ РОССИЙСКОЙ ФЕДЕРАЦИИ</t>
  </si>
  <si>
    <t>100 103 02230 01 0000 110</t>
  </si>
  <si>
    <t>Доходы от уплаты акцизов на дизельное топливо</t>
  </si>
  <si>
    <t>100 103 02240 01 0000 110</t>
  </si>
  <si>
    <t>Доходы от уплаты акцизов на моторные масла для дизельных и (или) карбюраторных (инжекторных) двигателей</t>
  </si>
  <si>
    <t>100 103 02250 01 0000 110</t>
  </si>
  <si>
    <t>Доходы от уплаты акцизов на автомобильный бензин, производимый на территории Российской Федерации</t>
  </si>
  <si>
    <t>100 103 02260 01 0000 110</t>
  </si>
  <si>
    <t>Доходы от уплаты акцизов на прямогонный бензин, производимый на территории Российской Федерации</t>
  </si>
  <si>
    <t>182105 03010 01 1000 110</t>
  </si>
  <si>
    <t>Единый сельскохозяйственный налог</t>
  </si>
  <si>
    <t>182 106 00000 00 0000 000</t>
  </si>
  <si>
    <t>НАЛОГИ НА ИМУЩЕСТВО</t>
  </si>
  <si>
    <t>182 106 01000 00 0000 110</t>
  </si>
  <si>
    <t>Налог на имущество физических лиц</t>
  </si>
  <si>
    <t>182 106 01030 10 2100 110</t>
  </si>
  <si>
    <t>Налог на имущество физических лиц(пени)</t>
  </si>
  <si>
    <t>182 106 06033 00 0000 110</t>
  </si>
  <si>
    <t>Земельный налог с организаций</t>
  </si>
  <si>
    <t>183 106 06033 10 2100 110</t>
  </si>
  <si>
    <t>Земельный налог с организаций (пени)</t>
  </si>
  <si>
    <t>182 106 06043 00 0000 110</t>
  </si>
  <si>
    <t>Земельный налог с физических лиц</t>
  </si>
  <si>
    <t>183 106 06043 10 2100 110</t>
  </si>
  <si>
    <t>Земельный налог с физических лиц (пени)</t>
  </si>
  <si>
    <t>983 108 00000 00 0000 110</t>
  </si>
  <si>
    <t>Государственная пошлина</t>
  </si>
  <si>
    <t>983 108 04020 00 0000 110</t>
  </si>
  <si>
    <t>Государственная пошлина за совершение ноториальных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ноториальных действий</t>
  </si>
  <si>
    <t>983 111 05025 10 0000 120</t>
  </si>
  <si>
    <t xml:space="preserve"> 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</si>
  <si>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>983 111 05075 10 0000 120</t>
  </si>
  <si>
    <t>983 111 09045 10 0000 120</t>
  </si>
  <si>
    <t>Прочие неналоговые доходы бюджетов поселений</t>
  </si>
  <si>
    <t>912 208 05000 10 0000 150</t>
  </si>
  <si>
    <t>000 200 00000 00 0000 000</t>
  </si>
  <si>
    <t>БЕЗВОЗМЕЗДНЫЕ ПОСТУПЛЕНИЯ</t>
  </si>
  <si>
    <t>983 202 16001 10 0000 150</t>
  </si>
  <si>
    <t>Дотации бюджетам  сельских поселений  на выравнивание бюджетной обеспеченности</t>
  </si>
  <si>
    <t>983 202 25599 10 0000 150</t>
  </si>
  <si>
    <t>Дотации бюджетам сельских  поселений на поддержку мер по обеспечению сбалансированности бюджетов</t>
  </si>
  <si>
    <t>983 202 35118 10 0000 150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</si>
  <si>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поселений,муниципальных и городских округов</t>
  </si>
  <si>
    <t>983 202 29999 10 0000 150</t>
  </si>
  <si>
    <t>Прочие субсидии  бюджетам сельских поселений</t>
  </si>
  <si>
    <t>983 202 49999 10 0000 150</t>
  </si>
  <si>
    <t>Прочие межбюджетный трансферты, передаваемые бюджетам сельских поселений</t>
  </si>
  <si>
    <t>981 207 05030 10 0000 150</t>
  </si>
  <si>
    <t>Прочие безвозмездные поступления бюджетам сельских поселений</t>
  </si>
  <si>
    <t>ВСЕГО ДОХОДОВ: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</si>
  <si>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</si>
  <si>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983 117 15030 10 0014 150</t>
  </si>
  <si>
    <t>983 117 15030 10 0015 150</t>
  </si>
  <si>
    <t>Инициативные платежи, зачисляемые в бюджеты сельских поселений (капитальный ремонт мемориального комплекса воинам погибшим в ВОВ с.Кугушерга Яранского района)</t>
  </si>
  <si>
    <t>Инициативные платежи, зачисляемые в бюджеты сельских поселений (капитальный ремонт мемориального комплекса воинам погибшим в ВОВ с.Первомайское Яранского района)</t>
  </si>
  <si>
    <t>983 117 15000 00 0000 150</t>
  </si>
  <si>
    <t>Инициативные платежи</t>
  </si>
  <si>
    <t>983 117 00000 00 0000 000</t>
  </si>
  <si>
    <t>ПРОЧИЕ  НЕНАЛОГОВЫЕ ДОХОДЫ</t>
  </si>
  <si>
    <t>от 07.04.2025 № 30</t>
  </si>
  <si>
    <t>Поступления налоговых и неналоговых доходов, 
 безвозмездных поступлений бюджета поселения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</si>
</sst>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1"/>
      <color theme="1"/>
      <name val="Times New Roman"/>
      <charset val="204"/>
    </font>
    <font>
      <sz val="10"/>
      <color theme="1"/>
      <name val="Times New Roman"/>
      <charset val="204"/>
    </font>
    <font>
      <sz val="8"/>
      <color theme="1"/>
      <name val="Times New Roman"/>
      <charset val="204"/>
    </font>
    <font>
      <sz val="8"/>
      <name val="Times New Roman"/>
      <charset val="204"/>
    </font>
    <font>
      <b/>
      <sz val="10.5"/>
      <color theme="1"/>
      <name val="Times New Roman"/>
      <charset val="204"/>
    </font>
    <font>
      <b/>
      <sz val="11"/>
      <name val="Times New Roman"/>
      <charset val="204"/>
    </font>
    <font>
      <b/>
      <sz val="11"/>
      <color theme="1"/>
      <name val="Times New Roman"/>
      <charset val="204"/>
    </font>
    <font>
      <sz val="10.5"/>
      <name val="Times New Roman"/>
      <charset val="204"/>
    </font>
    <font>
      <sz val="11"/>
      <name val="Times New Roman"/>
      <charset val="204"/>
    </font>
    <font>
      <b/>
      <sz val="10.5"/>
      <name val="Times New Roman"/>
      <charset val="204"/>
    </font>
    <font>
      <b/>
      <sz val="12"/>
      <color theme="1"/>
      <name val="Times New Roman"/>
      <charset val="204"/>
    </font>
    <font>
      <sz val="12"/>
      <name val="Times New Roman"/>
      <family val="1"/>
      <charset val="204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/>
    <xf numFmtId="0" fontId="0" fillId="2" borderId="0" xfId="0" applyFont="1" applyFill="1"/>
    <xf numFmtId="0" fontId="2" fillId="0" borderId="0" xfId="0" applyFont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justify" vertical="top" wrapText="1"/>
    </xf>
    <xf numFmtId="164" fontId="12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164" fontId="4" fillId="2" borderId="4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top"/>
    </xf>
    <xf numFmtId="0" fontId="13" fillId="0" borderId="1" xfId="0" applyFont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justify" vertical="top" wrapText="1"/>
    </xf>
    <xf numFmtId="0" fontId="14" fillId="0" borderId="0" xfId="0" applyFont="1"/>
    <xf numFmtId="164" fontId="10" fillId="0" borderId="0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52"/>
  <sheetViews>
    <sheetView topLeftCell="A53" workbookViewId="0">
      <selection activeCell="B6" sqref="B6"/>
    </sheetView>
  </sheetViews>
  <sheetFormatPr defaultColWidth="9" defaultRowHeight="15"/>
  <cols>
    <col min="1" max="1" width="24.85546875" customWidth="1"/>
    <col min="2" max="2" width="54" customWidth="1"/>
    <col min="3" max="3" width="13.28515625" style="1" customWidth="1"/>
    <col min="4" max="4" width="13" style="2" customWidth="1"/>
    <col min="5" max="5" width="11.140625" customWidth="1"/>
  </cols>
  <sheetData>
    <row r="1" spans="1:9" ht="21" customHeight="1">
      <c r="A1" s="3"/>
      <c r="C1" s="4" t="s">
        <v>0</v>
      </c>
      <c r="F1" s="5"/>
    </row>
    <row r="2" spans="1:9" ht="15.75">
      <c r="A2" s="3"/>
      <c r="C2" s="4" t="s">
        <v>1</v>
      </c>
    </row>
    <row r="3" spans="1:9" ht="15.75">
      <c r="A3" s="3"/>
      <c r="C3" s="26" t="s">
        <v>2</v>
      </c>
      <c r="D3" s="26"/>
      <c r="E3" s="26"/>
    </row>
    <row r="4" spans="1:9" ht="15.75">
      <c r="A4" s="3"/>
      <c r="C4" s="4" t="s">
        <v>82</v>
      </c>
    </row>
    <row r="5" spans="1:9" ht="15.75">
      <c r="A5" s="3" t="s">
        <v>3</v>
      </c>
    </row>
    <row r="6" spans="1:9">
      <c r="A6" s="6" t="s">
        <v>4</v>
      </c>
    </row>
    <row r="7" spans="1:9" ht="36.75" customHeight="1">
      <c r="A7" s="27" t="s">
        <v>83</v>
      </c>
      <c r="B7" s="28"/>
      <c r="C7" s="28"/>
      <c r="D7" s="28"/>
      <c r="E7" s="28"/>
    </row>
    <row r="8" spans="1:9" ht="15.75">
      <c r="A8" s="7"/>
    </row>
    <row r="9" spans="1:9" ht="21.75" customHeight="1">
      <c r="A9" s="29" t="s">
        <v>5</v>
      </c>
      <c r="B9" s="29" t="s">
        <v>6</v>
      </c>
      <c r="C9" s="30" t="s">
        <v>7</v>
      </c>
      <c r="D9" s="32" t="s">
        <v>8</v>
      </c>
      <c r="E9" s="34" t="s">
        <v>9</v>
      </c>
    </row>
    <row r="10" spans="1:9">
      <c r="A10" s="29"/>
      <c r="B10" s="29"/>
      <c r="C10" s="31"/>
      <c r="D10" s="33"/>
      <c r="E10" s="35"/>
    </row>
    <row r="11" spans="1:9" ht="17.25" customHeight="1">
      <c r="A11" s="8" t="s">
        <v>10</v>
      </c>
      <c r="B11" s="8" t="s">
        <v>11</v>
      </c>
      <c r="C11" s="9">
        <f>C12+C19+C25+C32+C35+C24+C36+C34+C39</f>
        <v>912.69999999999993</v>
      </c>
      <c r="D11" s="9">
        <f>D12+D19+D25+D32+D35+D24+D36+D34+D39</f>
        <v>223.3</v>
      </c>
      <c r="E11" s="11">
        <f>D11/C11*100</f>
        <v>24.465870494138276</v>
      </c>
    </row>
    <row r="12" spans="1:9" ht="16.5" customHeight="1">
      <c r="A12" s="12" t="s">
        <v>12</v>
      </c>
      <c r="B12" s="12" t="s">
        <v>13</v>
      </c>
      <c r="C12" s="13">
        <f>C13+C14+C15+C16</f>
        <v>63.5</v>
      </c>
      <c r="D12" s="14">
        <f>D13+D14+D15+D16</f>
        <v>11.200000000000001</v>
      </c>
      <c r="E12" s="15">
        <f t="shared" ref="E12" si="0">D12/C12*100</f>
        <v>17.637795275590555</v>
      </c>
      <c r="H12" s="16"/>
      <c r="I12" s="16"/>
    </row>
    <row r="13" spans="1:9" ht="17.25" customHeight="1">
      <c r="A13" s="12" t="s">
        <v>14</v>
      </c>
      <c r="B13" s="12" t="s">
        <v>15</v>
      </c>
      <c r="C13" s="13">
        <v>63.5</v>
      </c>
      <c r="D13" s="17">
        <v>12.4</v>
      </c>
      <c r="E13" s="15">
        <f t="shared" ref="E13:E43" si="1">D13/C13*100</f>
        <v>19.527559055118111</v>
      </c>
      <c r="F13" s="16"/>
      <c r="G13" s="16"/>
    </row>
    <row r="14" spans="1:9" ht="17.25" hidden="1" customHeight="1">
      <c r="A14" s="12" t="s">
        <v>16</v>
      </c>
      <c r="B14" s="12" t="s">
        <v>17</v>
      </c>
      <c r="C14" s="13"/>
      <c r="D14" s="17">
        <v>0</v>
      </c>
      <c r="E14" s="15"/>
    </row>
    <row r="15" spans="1:9" ht="17.25" hidden="1" customHeight="1">
      <c r="A15" s="12" t="s">
        <v>18</v>
      </c>
      <c r="B15" s="12" t="s">
        <v>19</v>
      </c>
      <c r="C15" s="13"/>
      <c r="D15" s="17">
        <v>0</v>
      </c>
      <c r="E15" s="15"/>
    </row>
    <row r="16" spans="1:9" ht="17.25" customHeight="1">
      <c r="A16" s="12" t="s">
        <v>20</v>
      </c>
      <c r="B16" s="12" t="s">
        <v>21</v>
      </c>
      <c r="C16" s="13"/>
      <c r="D16" s="17">
        <v>-1.2</v>
      </c>
      <c r="E16" s="15"/>
    </row>
    <row r="17" spans="1:5" ht="17.25" hidden="1" customHeight="1">
      <c r="A17" s="12"/>
      <c r="B17" s="12"/>
      <c r="C17" s="13"/>
      <c r="D17" s="17"/>
      <c r="E17" s="15"/>
    </row>
    <row r="18" spans="1:5" ht="17.25" hidden="1" customHeight="1">
      <c r="A18" s="12"/>
      <c r="B18" s="12"/>
      <c r="C18" s="13"/>
      <c r="D18" s="17"/>
      <c r="E18" s="15"/>
    </row>
    <row r="19" spans="1:5" ht="45.75" customHeight="1">
      <c r="A19" s="18" t="s">
        <v>22</v>
      </c>
      <c r="B19" s="12" t="s">
        <v>23</v>
      </c>
      <c r="C19" s="13">
        <f>C20+C22+C21+C23</f>
        <v>288.5</v>
      </c>
      <c r="D19" s="13">
        <f>D20+D22+D21+D23</f>
        <v>69.3</v>
      </c>
      <c r="E19" s="15">
        <f t="shared" si="1"/>
        <v>24.020797227036393</v>
      </c>
    </row>
    <row r="20" spans="1:5" ht="14.25" customHeight="1">
      <c r="A20" s="18" t="s">
        <v>24</v>
      </c>
      <c r="B20" s="18" t="s">
        <v>25</v>
      </c>
      <c r="C20" s="13">
        <v>150.9</v>
      </c>
      <c r="D20" s="17">
        <v>34</v>
      </c>
      <c r="E20" s="15">
        <f t="shared" si="1"/>
        <v>22.53147779986746</v>
      </c>
    </row>
    <row r="21" spans="1:5" ht="28.5" customHeight="1">
      <c r="A21" s="18" t="s">
        <v>26</v>
      </c>
      <c r="B21" s="12" t="s">
        <v>27</v>
      </c>
      <c r="C21" s="13">
        <v>0.7</v>
      </c>
      <c r="D21" s="17">
        <v>0.2</v>
      </c>
      <c r="E21" s="15">
        <f t="shared" si="1"/>
        <v>28.571428571428577</v>
      </c>
    </row>
    <row r="22" spans="1:5" ht="27.75" customHeight="1">
      <c r="A22" s="18" t="s">
        <v>28</v>
      </c>
      <c r="B22" s="12" t="s">
        <v>29</v>
      </c>
      <c r="C22" s="13">
        <v>152.4</v>
      </c>
      <c r="D22" s="17">
        <v>38</v>
      </c>
      <c r="E22" s="15">
        <f t="shared" si="1"/>
        <v>24.934383202099735</v>
      </c>
    </row>
    <row r="23" spans="1:5" ht="29.25" customHeight="1">
      <c r="A23" s="18" t="s">
        <v>30</v>
      </c>
      <c r="B23" s="12" t="s">
        <v>31</v>
      </c>
      <c r="C23" s="13">
        <v>-15.5</v>
      </c>
      <c r="D23" s="14">
        <v>-2.9</v>
      </c>
      <c r="E23" s="15"/>
    </row>
    <row r="24" spans="1:5" ht="29.25" hidden="1" customHeight="1">
      <c r="A24" s="18" t="s">
        <v>32</v>
      </c>
      <c r="B24" s="12" t="s">
        <v>33</v>
      </c>
      <c r="C24" s="13"/>
      <c r="D24" s="17"/>
      <c r="E24" s="15"/>
    </row>
    <row r="25" spans="1:5" ht="14.25" customHeight="1">
      <c r="A25" s="12" t="s">
        <v>34</v>
      </c>
      <c r="B25" s="12" t="s">
        <v>35</v>
      </c>
      <c r="C25" s="13">
        <f>SUM(C26:C31)</f>
        <v>98</v>
      </c>
      <c r="D25" s="13">
        <f>SUM(D26:D31)</f>
        <v>11</v>
      </c>
      <c r="E25" s="15">
        <f t="shared" si="1"/>
        <v>11.224489795918368</v>
      </c>
    </row>
    <row r="26" spans="1:5" ht="14.25" customHeight="1">
      <c r="A26" s="12" t="s">
        <v>36</v>
      </c>
      <c r="B26" s="12" t="s">
        <v>37</v>
      </c>
      <c r="C26" s="13">
        <v>9</v>
      </c>
      <c r="D26" s="17">
        <v>1.1000000000000001</v>
      </c>
      <c r="E26" s="15">
        <f t="shared" si="1"/>
        <v>12.222222222222223</v>
      </c>
    </row>
    <row r="27" spans="1:5" ht="14.25" hidden="1" customHeight="1">
      <c r="A27" s="12" t="s">
        <v>38</v>
      </c>
      <c r="B27" s="12" t="s">
        <v>39</v>
      </c>
      <c r="C27" s="13">
        <v>0</v>
      </c>
      <c r="D27" s="17"/>
      <c r="E27" s="15"/>
    </row>
    <row r="28" spans="1:5" ht="15" customHeight="1">
      <c r="A28" s="12" t="s">
        <v>40</v>
      </c>
      <c r="B28" s="12" t="s">
        <v>41</v>
      </c>
      <c r="C28" s="13">
        <v>12</v>
      </c>
      <c r="D28" s="17">
        <v>4.8</v>
      </c>
      <c r="E28" s="15">
        <f t="shared" si="1"/>
        <v>40</v>
      </c>
    </row>
    <row r="29" spans="1:5" ht="15" hidden="1" customHeight="1">
      <c r="A29" s="12" t="s">
        <v>42</v>
      </c>
      <c r="B29" s="12" t="s">
        <v>43</v>
      </c>
      <c r="C29" s="13">
        <v>0</v>
      </c>
      <c r="D29" s="17"/>
      <c r="E29" s="15"/>
    </row>
    <row r="30" spans="1:5" ht="14.25" customHeight="1">
      <c r="A30" s="12" t="s">
        <v>44</v>
      </c>
      <c r="B30" s="12" t="s">
        <v>45</v>
      </c>
      <c r="C30" s="13">
        <v>77</v>
      </c>
      <c r="D30" s="17">
        <v>5.0999999999999996</v>
      </c>
      <c r="E30" s="15">
        <f t="shared" si="1"/>
        <v>6.6233766233766227</v>
      </c>
    </row>
    <row r="31" spans="1:5" ht="14.25" hidden="1" customHeight="1">
      <c r="A31" s="12" t="s">
        <v>46</v>
      </c>
      <c r="B31" s="12" t="s">
        <v>47</v>
      </c>
      <c r="C31" s="13">
        <v>0</v>
      </c>
      <c r="D31" s="17">
        <v>0</v>
      </c>
      <c r="E31" s="15"/>
    </row>
    <row r="32" spans="1:5" ht="14.25" customHeight="1">
      <c r="A32" s="12" t="s">
        <v>48</v>
      </c>
      <c r="B32" s="12" t="s">
        <v>49</v>
      </c>
      <c r="C32" s="13">
        <v>1</v>
      </c>
      <c r="D32" s="17">
        <v>0</v>
      </c>
      <c r="E32" s="15">
        <f t="shared" si="1"/>
        <v>0</v>
      </c>
    </row>
    <row r="33" spans="1:5" ht="66" customHeight="1">
      <c r="A33" s="12" t="s">
        <v>50</v>
      </c>
      <c r="B33" s="12" t="s">
        <v>51</v>
      </c>
      <c r="C33" s="13">
        <v>1</v>
      </c>
      <c r="D33" s="17">
        <v>0</v>
      </c>
      <c r="E33" s="15">
        <f t="shared" si="1"/>
        <v>0</v>
      </c>
    </row>
    <row r="34" spans="1:5" ht="30.75" customHeight="1">
      <c r="A34" s="12" t="s">
        <v>52</v>
      </c>
      <c r="B34" s="12" t="s">
        <v>53</v>
      </c>
      <c r="C34" s="13">
        <v>35.799999999999997</v>
      </c>
      <c r="D34" s="19">
        <v>0</v>
      </c>
      <c r="E34" s="15">
        <f t="shared" ref="E34" si="2">D34/C34*100</f>
        <v>0</v>
      </c>
    </row>
    <row r="35" spans="1:5" ht="15" customHeight="1">
      <c r="A35" s="12" t="s">
        <v>54</v>
      </c>
      <c r="B35" s="12" t="s">
        <v>53</v>
      </c>
      <c r="C35" s="13">
        <v>30</v>
      </c>
      <c r="D35" s="19">
        <v>18.8</v>
      </c>
      <c r="E35" s="15">
        <f t="shared" si="1"/>
        <v>62.666666666666671</v>
      </c>
    </row>
    <row r="36" spans="1:5" ht="21" customHeight="1">
      <c r="A36" s="12" t="s">
        <v>55</v>
      </c>
      <c r="B36" s="12" t="s">
        <v>56</v>
      </c>
      <c r="C36" s="13">
        <v>0.5</v>
      </c>
      <c r="D36" s="19">
        <v>0</v>
      </c>
      <c r="E36" s="15">
        <f t="shared" si="1"/>
        <v>0</v>
      </c>
    </row>
    <row r="37" spans="1:5" ht="85.5" hidden="1" customHeight="1">
      <c r="A37" s="12" t="s">
        <v>57</v>
      </c>
      <c r="B37" s="12" t="s">
        <v>73</v>
      </c>
      <c r="C37" s="13"/>
      <c r="D37" s="19"/>
      <c r="E37" s="15"/>
    </row>
    <row r="38" spans="1:5" ht="24.75" customHeight="1">
      <c r="A38" s="25" t="s">
        <v>80</v>
      </c>
      <c r="B38" s="25" t="s">
        <v>81</v>
      </c>
      <c r="C38" s="13">
        <f>C39</f>
        <v>395.4</v>
      </c>
      <c r="D38" s="13">
        <f>D39</f>
        <v>113</v>
      </c>
      <c r="E38" s="15">
        <f t="shared" ref="E38" si="3">D38/C38*100</f>
        <v>28.578654527061204</v>
      </c>
    </row>
    <row r="39" spans="1:5" ht="30.75" customHeight="1">
      <c r="A39" s="12" t="s">
        <v>78</v>
      </c>
      <c r="B39" s="24" t="s">
        <v>79</v>
      </c>
      <c r="C39" s="13">
        <f>SUM(C40+C41)</f>
        <v>395.4</v>
      </c>
      <c r="D39" s="13">
        <f>SUM(D40+D41)</f>
        <v>113</v>
      </c>
      <c r="E39" s="15">
        <f t="shared" si="1"/>
        <v>28.578654527061204</v>
      </c>
    </row>
    <row r="40" spans="1:5" ht="47.25" customHeight="1">
      <c r="A40" s="12" t="s">
        <v>74</v>
      </c>
      <c r="B40" s="12" t="s">
        <v>76</v>
      </c>
      <c r="C40" s="13">
        <v>208</v>
      </c>
      <c r="D40" s="19">
        <v>109.5</v>
      </c>
      <c r="E40" s="15">
        <f t="shared" si="1"/>
        <v>52.644230769230774</v>
      </c>
    </row>
    <row r="41" spans="1:5" ht="53.25" customHeight="1">
      <c r="A41" s="12" t="s">
        <v>75</v>
      </c>
      <c r="B41" s="12" t="s">
        <v>77</v>
      </c>
      <c r="C41" s="13">
        <v>187.4</v>
      </c>
      <c r="D41" s="19">
        <v>3.5</v>
      </c>
      <c r="E41" s="15">
        <f t="shared" ref="E41" si="4">D41/C41*100</f>
        <v>1.8676627534685166</v>
      </c>
    </row>
    <row r="42" spans="1:5" ht="15" customHeight="1">
      <c r="A42" s="20" t="s">
        <v>58</v>
      </c>
      <c r="B42" s="20" t="s">
        <v>59</v>
      </c>
      <c r="C42" s="9">
        <f>C44+C47+C43+C46+C45+C48+C49</f>
        <v>6577.7999999999993</v>
      </c>
      <c r="D42" s="10">
        <f>D44+D47+D43+D46+D45+D48+D49</f>
        <v>1041.7</v>
      </c>
      <c r="E42" s="11">
        <f t="shared" si="1"/>
        <v>15.83660190337195</v>
      </c>
    </row>
    <row r="43" spans="1:5" ht="32.25" customHeight="1">
      <c r="A43" s="12" t="s">
        <v>60</v>
      </c>
      <c r="B43" s="12" t="s">
        <v>61</v>
      </c>
      <c r="C43" s="13">
        <v>689.8</v>
      </c>
      <c r="D43" s="19">
        <v>172.4</v>
      </c>
      <c r="E43" s="15">
        <f t="shared" si="1"/>
        <v>24.992751522180345</v>
      </c>
    </row>
    <row r="44" spans="1:5" ht="32.25" customHeight="1">
      <c r="A44" s="12" t="s">
        <v>62</v>
      </c>
      <c r="B44" s="12" t="s">
        <v>63</v>
      </c>
      <c r="C44" s="13">
        <v>593.29999999999995</v>
      </c>
      <c r="D44" s="19">
        <v>0</v>
      </c>
      <c r="E44" s="15">
        <f t="shared" ref="E44:E50" si="5">D44/C44*100</f>
        <v>0</v>
      </c>
    </row>
    <row r="45" spans="1:5" ht="32.25" hidden="1" customHeight="1">
      <c r="A45" s="12"/>
      <c r="B45" s="12"/>
      <c r="C45" s="13"/>
      <c r="D45" s="19"/>
      <c r="E45" s="15"/>
    </row>
    <row r="46" spans="1:5" ht="44.25" customHeight="1">
      <c r="A46" s="21" t="s">
        <v>64</v>
      </c>
      <c r="B46" s="12" t="s">
        <v>65</v>
      </c>
      <c r="C46" s="13">
        <v>163.1</v>
      </c>
      <c r="D46" s="19">
        <v>27.4</v>
      </c>
      <c r="E46" s="15">
        <f t="shared" si="5"/>
        <v>16.799509503372164</v>
      </c>
    </row>
    <row r="47" spans="1:5" ht="28.5" customHeight="1">
      <c r="A47" s="21" t="s">
        <v>66</v>
      </c>
      <c r="B47" s="12" t="s">
        <v>67</v>
      </c>
      <c r="C47" s="13">
        <v>1341.5</v>
      </c>
      <c r="D47" s="19">
        <v>0</v>
      </c>
      <c r="E47" s="15">
        <f t="shared" si="5"/>
        <v>0</v>
      </c>
    </row>
    <row r="48" spans="1:5" ht="32.25" customHeight="1">
      <c r="A48" s="21" t="s">
        <v>68</v>
      </c>
      <c r="B48" s="12" t="s">
        <v>69</v>
      </c>
      <c r="C48" s="13">
        <v>3740.1</v>
      </c>
      <c r="D48" s="19">
        <v>791.9</v>
      </c>
      <c r="E48" s="15">
        <f t="shared" si="5"/>
        <v>21.173230662281757</v>
      </c>
    </row>
    <row r="49" spans="1:5" ht="42.75" customHeight="1">
      <c r="A49" s="21" t="s">
        <v>70</v>
      </c>
      <c r="B49" s="12" t="s">
        <v>71</v>
      </c>
      <c r="C49" s="13">
        <v>50</v>
      </c>
      <c r="D49" s="19">
        <v>50</v>
      </c>
      <c r="E49" s="15">
        <f t="shared" si="5"/>
        <v>100</v>
      </c>
    </row>
    <row r="50" spans="1:5">
      <c r="A50" s="8"/>
      <c r="B50" s="8" t="s">
        <v>72</v>
      </c>
      <c r="C50" s="9">
        <f>C11+C42</f>
        <v>7490.4999999999991</v>
      </c>
      <c r="D50" s="10">
        <f>D11+D42</f>
        <v>1265</v>
      </c>
      <c r="E50" s="15">
        <f t="shared" si="5"/>
        <v>16.888058207062283</v>
      </c>
    </row>
    <row r="51" spans="1:5" ht="15.75">
      <c r="A51" s="22"/>
      <c r="E51" s="23"/>
    </row>
    <row r="52" spans="1:5">
      <c r="E52" s="23"/>
    </row>
  </sheetData>
  <mergeCells count="7">
    <mergeCell ref="C3:E3"/>
    <mergeCell ref="A7:E7"/>
    <mergeCell ref="A9:A10"/>
    <mergeCell ref="B9:B10"/>
    <mergeCell ref="C9:C10"/>
    <mergeCell ref="D9:D10"/>
    <mergeCell ref="E9:E10"/>
  </mergeCells>
  <pageMargins left="0.70866141732283505" right="0.70866141732283505" top="0.74803149606299202" bottom="0.74803149606299202" header="0.31496062992126" footer="0.31496062992126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tabSelected="1"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2006-09-28T05:33:00Z</dcterms:created>
  <dcterms:modified xsi:type="dcterms:W3CDTF">2025-04-08T12:21:57Z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5CA35BE9A9E14AF3B7902DA0D47ED42E_12</vt:lpwstr>
  </property>
  <property fmtid="{D5CDD505-2E9C-101B-9397-08002B2CF9AE}" pid="3" name="KSOProductBuildVer">
    <vt:lpwstr>1049-12.2.0.13489</vt:lpwstr>
  </property>
</Properties>
</file>